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o-adshare\share\Share\OA\OOM\AGG\AGG\DBSC\Staff\Ryberg, S\Personal\OT\"/>
    </mc:Choice>
  </mc:AlternateContent>
  <xr:revisionPtr revIDLastSave="0" documentId="8_{646F9F4B-1114-4944-BE63-00A6C0AA465E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Profit Builder" sheetId="1" r:id="rId1"/>
    <sheet name="Quick Sta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F32" i="1"/>
  <c r="F31" i="1"/>
  <c r="F30" i="1"/>
  <c r="F29" i="1"/>
  <c r="F28" i="1"/>
  <c r="F27" i="1"/>
  <c r="E23" i="1"/>
  <c r="F21" i="1"/>
  <c r="F20" i="1"/>
  <c r="F19" i="1"/>
  <c r="F18" i="1"/>
  <c r="F15" i="1"/>
  <c r="F11" i="1"/>
  <c r="F34" i="1" s="1"/>
  <c r="E8" i="1"/>
  <c r="F12" i="1" l="1"/>
  <c r="F14" i="1" s="1"/>
  <c r="F13" i="1" l="1"/>
</calcChain>
</file>

<file path=xl/sharedStrings.xml><?xml version="1.0" encoding="utf-8"?>
<sst xmlns="http://schemas.openxmlformats.org/spreadsheetml/2006/main" count="64" uniqueCount="61">
  <si>
    <t>JobProfitTools Free — Job Profit &amp; Pricing Calculator</t>
  </si>
  <si>
    <t>Price one job. See what it costs, what you could charge, and what profit that creates.</t>
  </si>
  <si>
    <t>JOB INPUTS</t>
  </si>
  <si>
    <t>YOUR JOB PRICE</t>
  </si>
  <si>
    <t>Job / Service</t>
  </si>
  <si>
    <t>e.g., Interior painting</t>
  </si>
  <si>
    <t>Total Labor Hours</t>
  </si>
  <si>
    <t>Recommended Price</t>
  </si>
  <si>
    <t>Hourly Labor Cost / Owner Pay</t>
  </si>
  <si>
    <t>Materials</t>
  </si>
  <si>
    <t>Supplies / Consumables</t>
  </si>
  <si>
    <t>Round-trip Miles</t>
  </si>
  <si>
    <t>Job Cost / Break-even</t>
  </si>
  <si>
    <t>Mileage Cost / Mile</t>
  </si>
  <si>
    <t>Expected Job Profit</t>
  </si>
  <si>
    <t>Subcontractor Cost</t>
  </si>
  <si>
    <t>Profit Margin</t>
  </si>
  <si>
    <t>Equipment / Rental / Other Direct Cost</t>
  </si>
  <si>
    <t>Profit / Labor Hour</t>
  </si>
  <si>
    <t>Overhead Allowance (per job)</t>
  </si>
  <si>
    <t>Price + Tax</t>
  </si>
  <si>
    <t>PRICING GOAL</t>
  </si>
  <si>
    <t>CURRENT PRICE CHECK</t>
  </si>
  <si>
    <t>Pricing Method</t>
  </si>
  <si>
    <t>Recommend a Price</t>
  </si>
  <si>
    <t>Current / Quoted Price</t>
  </si>
  <si>
    <t>Suggested Starting Margin</t>
  </si>
  <si>
    <t>Price Adjustment Needed</t>
  </si>
  <si>
    <t>Desired Profit ($)</t>
  </si>
  <si>
    <t>Job Profit at Current Price</t>
  </si>
  <si>
    <t>Target Profit Margin</t>
  </si>
  <si>
    <t>Margin at Current Price</t>
  </si>
  <si>
    <t>Tip: Most people can leave “Recommend a Price” selected. The 40% starting margin is a planning assumption, not a universal rule. Adjust it to fit your business.</t>
  </si>
  <si>
    <t>Sales Tax (optional)</t>
  </si>
  <si>
    <t>Current / Quoted Price (optional)</t>
  </si>
  <si>
    <t>COST BREAKDOWN</t>
  </si>
  <si>
    <t>Labor Cost</t>
  </si>
  <si>
    <t>Mileage Cost</t>
  </si>
  <si>
    <t>Equipment / Rental / Other</t>
  </si>
  <si>
    <t>Overhead Allowance</t>
  </si>
  <si>
    <t>Total Job Cost</t>
  </si>
  <si>
    <t>Planning tool only. “Profit” means job-level profit after the costs and overhead allowance you enter, before income taxes and items you did not include. Taxability and business requirements vary by location.</t>
  </si>
  <si>
    <t>Quick Start — JobProfitTools Free</t>
  </si>
  <si>
    <t>A simple offline companion to the JobProfitTools Profit Builder.</t>
  </si>
  <si>
    <t>1. Enter the real job costs</t>
  </si>
  <si>
    <t>Enter labor hours and the cost of that labor to the business. If you are the owner doing the work, include a sensible hourly amount for your own time instead of treating your labor as free. Labor-hours are total worker time (2 people × 3 hours each = 6 labor-hours). Add materials, supplies, travel, subcontractors, equipment/rentals or job-specific fees, and an overhead allowance.</t>
  </si>
  <si>
    <t>Free version: use one blended labor rate. If workers have different hourly costs, enter a reasonable average/blended rate. Multiple labor rates are a natural Pro feature.</t>
  </si>
  <si>
    <t>2. Choose a pricing method</t>
  </si>
  <si>
    <t>Most users can leave “Recommend a Price” selected. If you prefer, choose a specific dollar profit goal or enter your own target profit margin.</t>
  </si>
  <si>
    <t>3. Review the recommendation</t>
  </si>
  <si>
    <t>The workbook calculates your total job cost, recommended price, expected profit, profit margin, profit per labor hour, and price including optional sales tax.</t>
  </si>
  <si>
    <t>4. Compare your current price</t>
  </si>
  <si>
    <t>If you already have a price in mind, enter it. The workbook shows the price adjustment needed and the profit/margin at your current price.</t>
  </si>
  <si>
    <t>What does “Recommended Price” mean?</t>
  </si>
  <si>
    <t>When “Recommend a Price” is selected, the workbook uses the editable Suggested Starting Margin on the Profit Builder sheet. The default is 40% only as a planning starting point — there is no single correct margin for every business. Change it to fit your costs, market, workload, and goals.</t>
  </si>
  <si>
    <t>What belongs in job cost?</t>
  </si>
  <si>
    <t>Include costs caused by taking the job: labor or owner pay, materials, supplies/consumables, travel, subcontractors, equipment rentals, permits/disposal/job-specific fees, and a sensible share of overhead such as insurance, software, phone, rent, admin, and other ongoing business costs. Avoid counting the same cost twice.</t>
  </si>
  <si>
    <t>How should I use the overhead allowance?</t>
  </si>
  <si>
    <t>Use a reasonable dollar amount per job for ongoing business costs that are not already included elsewhere. This is intentionally simple; JobProfitTools Pro can eventually support more detailed overhead methods.</t>
  </si>
  <si>
    <t>Sales tax is shown separately and is not treated as job profit. Tax rules vary by location and by what you sell, so confirm what is taxable for your business.</t>
  </si>
  <si>
    <t>Planning tool only. Always review tax, pricing, licensing, payroll, and business requirements that apply to your situation.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</si>
</sst>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0.0%"/>
    <numFmt numFmtId="166" formatCode="0.0"/>
  </numFmts>
  <fonts count="19">
    <font>
      <sz val="11"/>
      <name val="Carlito"/>
    </font>
    <font>
      <b/>
      <sz val="18"/>
      <color rgb="FFFFFFFF"/>
      <name val="Carlito"/>
    </font>
    <font>
      <sz val="10"/>
      <color rgb="FF17212B"/>
      <name val="Carlito"/>
    </font>
    <font>
      <b/>
      <sz val="11"/>
      <color rgb="FFFFFFFF"/>
      <name val="Carlito"/>
    </font>
    <font>
      <b/>
      <sz val="11"/>
      <color rgb="FF17212B"/>
      <name val="Carlito"/>
    </font>
    <font>
      <sz val="11"/>
      <color rgb="FF17212B"/>
      <name val="Carlito"/>
    </font>
    <font>
      <sz val="9"/>
      <color rgb="FF5E6B78"/>
      <name val="Carlito"/>
    </font>
    <font>
      <b/>
      <sz val="10"/>
      <color rgb="FF5E6B78"/>
      <name val="Carlito"/>
    </font>
    <font>
      <b/>
      <sz val="24"/>
      <color rgb="FF147D4C"/>
      <name val="Carlito"/>
    </font>
    <font>
      <b/>
      <sz val="10"/>
      <color rgb="FF9A6700"/>
      <name val="Carlito"/>
    </font>
    <font>
      <sz val="8"/>
      <color rgb="FF5E6B78"/>
      <name val="Carlito"/>
    </font>
    <font>
      <b/>
      <sz val="11"/>
      <color rgb="FF0A58CA"/>
      <name val="Carlito"/>
    </font>
    <font>
      <b/>
      <sz val="10"/>
      <color rgb="FF147D4C"/>
      <name val="Carlito"/>
    </font>
    <font>
      <sz val="1"/>
      <color rgb="FFFFFFFF"/>
      <name val="Carlito"/>
    </font>
    <font>
      <b/>
      <sz val="11"/>
      <color rgb="FF22313F"/>
      <name val="Carlito"/>
    </font>
    <font>
      <sz val="11"/>
      <color rgb="FF2D3748"/>
      <name val="Carlito"/>
    </font>
    <font>
      <b/>
      <sz val="11"/>
      <color rgb="FF147D4C"/>
      <name val="Carlito"/>
    </font>
    <font>
      <sz val="8"/>
      <color rgb="FF64748B"/>
      <name val="Carlito"/>
    </font>
    <font>
      <b/>
      <sz val="9"/>
      <color rgb="FF0D5CC6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5F9FF"/>
      </patternFill>
    </fill>
    <fill>
      <patternFill patternType="solid">
        <fgColor rgb="FF0D6EFD"/>
      </patternFill>
    </fill>
    <fill>
      <patternFill patternType="solid">
        <fgColor rgb="FFFFFDF2"/>
      </patternFill>
    </fill>
    <fill>
      <patternFill patternType="solid">
        <fgColor rgb="FFEAF3FF"/>
      </patternFill>
    </fill>
    <fill>
      <patternFill patternType="solid">
        <fgColor rgb="FFEAF7F0"/>
      </patternFill>
    </fill>
    <fill>
      <patternFill patternType="solid">
        <fgColor rgb="FFFFFFFF"/>
      </patternFill>
    </fill>
    <fill>
      <patternFill patternType="solid">
        <fgColor rgb="FFF4F6F8"/>
      </patternFill>
    </fill>
    <fill>
      <patternFill patternType="solid">
        <fgColor rgb="FFFFF6D8"/>
      </patternFill>
    </fill>
    <fill>
      <patternFill patternType="solid">
        <fgColor rgb="FFF3F6F9"/>
      </patternFill>
    </fill>
    <fill>
      <patternFill patternType="solid">
        <fgColor rgb="FFFFFFFF"/>
      </patternFill>
    </fill>
    <fill>
      <patternFill patternType="solid">
        <fgColor rgb="FFEAF7F0"/>
      </patternFill>
    </fill>
    <fill>
      <patternFill patternType="solid">
        <fgColor rgb="FFEAF3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0" fillId="9" borderId="0" xfId="0" applyFont="1" applyFill="1" applyAlignment="1">
      <alignment vertical="center" wrapText="1"/>
    </xf>
    <xf numFmtId="0" fontId="1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3" fillId="0" borderId="0" xfId="0" applyFont="1"/>
    <xf numFmtId="0" fontId="4" fillId="5" borderId="0" xfId="0" applyFont="1" applyFill="1" applyAlignment="1">
      <alignment vertical="center" wrapText="1"/>
    </xf>
    <xf numFmtId="0" fontId="15" fillId="12" borderId="0" xfId="0" applyFont="1" applyFill="1" applyAlignment="1">
      <alignment vertical="center" wrapText="1"/>
    </xf>
    <xf numFmtId="0" fontId="16" fillId="13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2" fontId="2" fillId="5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164" fontId="2" fillId="5" borderId="0" xfId="0" applyNumberFormat="1" applyFont="1" applyFill="1" applyAlignment="1">
      <alignment vertical="center" wrapText="1"/>
    </xf>
    <xf numFmtId="166" fontId="2" fillId="5" borderId="0" xfId="0" applyNumberFormat="1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164" fontId="4" fillId="8" borderId="0" xfId="0" applyNumberFormat="1" applyFont="1" applyFill="1" applyAlignment="1">
      <alignment horizontal="right" vertical="center" wrapText="1"/>
    </xf>
    <xf numFmtId="0" fontId="4" fillId="9" borderId="0" xfId="0" applyFont="1" applyFill="1" applyAlignment="1">
      <alignment vertical="center" wrapText="1"/>
    </xf>
    <xf numFmtId="164" fontId="4" fillId="9" borderId="0" xfId="0" applyNumberFormat="1" applyFont="1" applyFill="1" applyAlignment="1">
      <alignment horizontal="right" vertical="center" wrapText="1"/>
    </xf>
    <xf numFmtId="0" fontId="5" fillId="8" borderId="0" xfId="0" applyFont="1" applyFill="1" applyAlignment="1">
      <alignment vertical="center" wrapText="1"/>
    </xf>
    <xf numFmtId="165" fontId="5" fillId="8" borderId="0" xfId="0" applyNumberFormat="1" applyFont="1" applyFill="1" applyAlignment="1">
      <alignment horizontal="right" vertical="center" wrapText="1"/>
    </xf>
    <xf numFmtId="0" fontId="5" fillId="9" borderId="0" xfId="0" applyFont="1" applyFill="1" applyAlignment="1">
      <alignment vertical="center" wrapText="1"/>
    </xf>
    <xf numFmtId="164" fontId="5" fillId="9" borderId="0" xfId="0" applyNumberFormat="1" applyFont="1" applyFill="1" applyAlignment="1">
      <alignment horizontal="right" vertical="center" wrapText="1"/>
    </xf>
    <xf numFmtId="164" fontId="5" fillId="8" borderId="0" xfId="0" applyNumberFormat="1" applyFont="1" applyFill="1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165" fontId="5" fillId="5" borderId="0" xfId="0" applyNumberFormat="1" applyFont="1" applyFill="1" applyAlignment="1">
      <alignment vertical="center" wrapText="1"/>
    </xf>
    <xf numFmtId="164" fontId="5" fillId="5" borderId="0" xfId="0" applyNumberFormat="1" applyFont="1" applyFill="1" applyAlignment="1">
      <alignment vertical="center" wrapText="1"/>
    </xf>
    <xf numFmtId="165" fontId="0" fillId="0" borderId="0" xfId="0" applyNumberFormat="1" applyAlignment="1">
      <alignment vertical="center" wrapText="1"/>
    </xf>
    <xf numFmtId="164" fontId="15" fillId="12" borderId="0" xfId="0" applyNumberFormat="1" applyFont="1" applyFill="1" applyAlignment="1">
      <alignment vertical="center" wrapText="1"/>
    </xf>
    <xf numFmtId="164" fontId="16" fillId="13" borderId="0" xfId="0" applyNumberFormat="1" applyFont="1" applyFill="1" applyAlignment="1">
      <alignment vertical="center" wrapText="1"/>
    </xf>
    <xf numFmtId="0" fontId="11" fillId="0" borderId="0" xfId="0" applyFont="1" applyAlignment="1">
      <alignment vertical="top" wrapText="1"/>
    </xf>
    <xf numFmtId="0" fontId="15" fillId="15" borderId="0" xfId="0" applyFont="1" applyFill="1" applyAlignment="1">
      <alignment vertical="center" wrapText="1"/>
    </xf>
    <xf numFmtId="164" fontId="15" fillId="15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64" fontId="8" fillId="7" borderId="0" xfId="0" applyNumberFormat="1" applyFont="1" applyFill="1" applyAlignment="1">
      <alignment horizontal="center" vertical="center" wrapText="1"/>
    </xf>
    <xf numFmtId="0" fontId="9" fillId="10" borderId="0" xfId="0" applyFont="1" applyFill="1" applyAlignment="1">
      <alignment vertical="center" wrapText="1"/>
    </xf>
    <xf numFmtId="0" fontId="14" fillId="11" borderId="0" xfId="0" applyFont="1" applyFill="1" applyAlignment="1">
      <alignment vertical="center" wrapText="1"/>
    </xf>
    <xf numFmtId="0" fontId="17" fillId="11" borderId="0" xfId="0" applyFont="1" applyFill="1" applyAlignment="1">
      <alignment vertical="center" wrapText="1"/>
    </xf>
    <xf numFmtId="0" fontId="1" fillId="2" borderId="0" xfId="0" applyFont="1" applyFill="1"/>
    <xf numFmtId="0" fontId="2" fillId="3" borderId="0" xfId="0" applyFont="1" applyFill="1"/>
    <xf numFmtId="0" fontId="3" fillId="4" borderId="0" xfId="0" applyFont="1" applyFill="1"/>
    <xf numFmtId="0" fontId="2" fillId="6" borderId="0" xfId="0" applyFont="1" applyFill="1" applyAlignment="1">
      <alignment vertical="center" wrapText="1"/>
    </xf>
    <xf numFmtId="0" fontId="2" fillId="8" borderId="1" xfId="0" applyFont="1" applyFill="1" applyBorder="1" applyAlignment="1">
      <alignment vertical="center" wrapText="1"/>
    </xf>
    <xf numFmtId="0" fontId="2" fillId="8" borderId="2" xfId="0" applyFont="1" applyFill="1" applyBorder="1" applyAlignment="1">
      <alignment vertical="center" wrapText="1"/>
    </xf>
    <xf numFmtId="0" fontId="2" fillId="8" borderId="3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vertical="center" wrapText="1"/>
    </xf>
    <xf numFmtId="0" fontId="2" fillId="8" borderId="5" xfId="0" applyFont="1" applyFill="1" applyBorder="1" applyAlignment="1">
      <alignment vertical="center" wrapText="1"/>
    </xf>
    <xf numFmtId="0" fontId="2" fillId="8" borderId="6" xfId="0" applyFont="1" applyFill="1" applyBorder="1" applyAlignment="1">
      <alignment vertical="center" wrapText="1"/>
    </xf>
    <xf numFmtId="0" fontId="12" fillId="7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 wrapText="1"/>
    </xf>
    <xf numFmtId="0" fontId="18" fillId="14" borderId="0" xfId="0" applyFont="1" applyFill="1" applyAlignment="1">
      <alignment vertical="center" wrapText="1"/>
    </xf>
  </cellXfs>
  <cellStyles count="1">
    <cellStyle name="Normal" xfId="0" builtinId="0"/>
  </cellStyles>
  <dxfs count="4">
    <dxf>
      <font>
        <b/>
        <color rgb="FFC53030"/>
      </font>
    </dxf>
    <dxf>
      <font>
        <b/>
        <color rgb="FF147D4C"/>
      </font>
    </dxf>
    <dxf>
      <font>
        <b/>
        <color rgb="FF147D4C"/>
      </font>
    </dxf>
    <dxf>
      <font>
        <b/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6"/>
  <sheetViews>
    <sheetView showGridLines="0" tabSelected="1" workbookViewId="0">
      <pane ySplit="3" topLeftCell="A4" activePane="bottomLeft" state="frozen"/>
      <selection pane="bottomLeft" activeCell="R10" sqref="R10"/>
    </sheetView>
  </sheetViews>
  <sheetFormatPr defaultRowHeight="14"/>
  <cols>
    <col min="1" max="1" width="3" customWidth="1"/>
    <col min="2" max="2" width="29" customWidth="1"/>
    <col min="3" max="3" width="19" customWidth="1"/>
    <col min="4" max="4" width="4" customWidth="1"/>
    <col min="5" max="5" width="29" customWidth="1"/>
    <col min="6" max="6" width="20" customWidth="1"/>
    <col min="7" max="7" width="3" customWidth="1"/>
    <col min="8" max="9" width="2" customWidth="1"/>
    <col min="24" max="25" width="8.203125E-2" customWidth="1"/>
  </cols>
  <sheetData>
    <row r="1" spans="2:9">
      <c r="B1" s="8"/>
      <c r="C1" s="8"/>
      <c r="D1" s="8"/>
      <c r="E1" s="8"/>
      <c r="F1" s="8"/>
      <c r="H1" s="4"/>
      <c r="I1" s="4"/>
    </row>
    <row r="2" spans="2:9" ht="34" customHeight="1">
      <c r="B2" s="34" t="s">
        <v>0</v>
      </c>
      <c r="C2" s="34"/>
      <c r="D2" s="34"/>
      <c r="E2" s="34"/>
      <c r="F2" s="34"/>
    </row>
    <row r="3" spans="2:9" ht="26" customHeight="1">
      <c r="B3" s="35" t="s">
        <v>1</v>
      </c>
      <c r="C3" s="35"/>
      <c r="D3" s="35"/>
      <c r="E3" s="35"/>
      <c r="F3" s="35"/>
    </row>
    <row r="4" spans="2:9">
      <c r="B4" s="9"/>
      <c r="C4" s="9"/>
      <c r="D4" s="9"/>
      <c r="E4" s="9"/>
      <c r="F4" s="9"/>
    </row>
    <row r="5" spans="2:9" ht="22" customHeight="1">
      <c r="B5" s="36" t="s">
        <v>2</v>
      </c>
      <c r="C5" s="36"/>
      <c r="D5" s="9"/>
      <c r="E5" s="38" t="s">
        <v>3</v>
      </c>
      <c r="F5" s="38"/>
    </row>
    <row r="6" spans="2:9" ht="22" customHeight="1">
      <c r="B6" s="10" t="s">
        <v>4</v>
      </c>
      <c r="C6" s="11" t="s">
        <v>5</v>
      </c>
      <c r="D6" s="9"/>
      <c r="E6" s="9"/>
      <c r="F6" s="9"/>
    </row>
    <row r="7" spans="2:9" ht="22" customHeight="1">
      <c r="B7" s="10" t="s">
        <v>6</v>
      </c>
      <c r="C7" s="12">
        <v>2</v>
      </c>
      <c r="D7" s="9"/>
      <c r="E7" s="13" t="s">
        <v>7</v>
      </c>
      <c r="F7" s="9"/>
    </row>
    <row r="8" spans="2:9" ht="22" customHeight="1">
      <c r="B8" s="10" t="s">
        <v>8</v>
      </c>
      <c r="C8" s="14">
        <v>30</v>
      </c>
      <c r="D8" s="9"/>
      <c r="E8" s="39">
        <f>IF(C18="I Want $ Profit",F11+MAX(0,C20),IF(C18="I Know My Target Margin",IF(OR(C21&lt;0,C21&gt;=1),0,F11/(1-C21)),IF(OR(C19&lt;0,C19&gt;=1),0,F11/(1-C19))))</f>
        <v>186.16666666666669</v>
      </c>
      <c r="F8" s="39"/>
    </row>
    <row r="9" spans="2:9" ht="22" customHeight="1">
      <c r="B9" s="10" t="s">
        <v>9</v>
      </c>
      <c r="C9" s="14">
        <v>25</v>
      </c>
      <c r="D9" s="9"/>
      <c r="E9" s="39"/>
      <c r="F9" s="39"/>
    </row>
    <row r="10" spans="2:9" ht="22" customHeight="1">
      <c r="B10" s="10" t="s">
        <v>10</v>
      </c>
      <c r="C10" s="14">
        <v>5</v>
      </c>
      <c r="D10" s="9"/>
      <c r="E10" s="9"/>
      <c r="F10" s="9"/>
    </row>
    <row r="11" spans="2:9" ht="22" customHeight="1">
      <c r="B11" s="10" t="s">
        <v>11</v>
      </c>
      <c r="C11" s="15">
        <v>10</v>
      </c>
      <c r="D11" s="9"/>
      <c r="E11" s="16" t="s">
        <v>12</v>
      </c>
      <c r="F11" s="17">
        <f>MAX(0,C7)*MAX(0,C8)+MAX(0,C9)+MAX(0,C10)+MAX(0,C11)*MAX(0,C12)+MAX(0,C13)+MAX(0,C14)+MAX(0,C15)</f>
        <v>111.7</v>
      </c>
    </row>
    <row r="12" spans="2:9" ht="22" customHeight="1">
      <c r="B12" s="10" t="s">
        <v>13</v>
      </c>
      <c r="C12" s="14">
        <v>0.67</v>
      </c>
      <c r="D12" s="9"/>
      <c r="E12" s="18" t="s">
        <v>14</v>
      </c>
      <c r="F12" s="19">
        <f>E8-F11</f>
        <v>74.466666666666683</v>
      </c>
    </row>
    <row r="13" spans="2:9" ht="22" customHeight="1">
      <c r="B13" s="10" t="s">
        <v>15</v>
      </c>
      <c r="C13" s="14">
        <v>0</v>
      </c>
      <c r="D13" s="9"/>
      <c r="E13" s="20" t="s">
        <v>16</v>
      </c>
      <c r="F13" s="21">
        <f>IF(E8&lt;=0,0,F12/E8)</f>
        <v>0.4</v>
      </c>
    </row>
    <row r="14" spans="2:9" ht="22" customHeight="1">
      <c r="B14" s="10" t="s">
        <v>17</v>
      </c>
      <c r="C14" s="14">
        <v>0</v>
      </c>
      <c r="D14" s="9"/>
      <c r="E14" s="22" t="s">
        <v>18</v>
      </c>
      <c r="F14" s="23">
        <f>IF(MAX(0,C7)=0,0,F12/MAX(0,C7))</f>
        <v>37.233333333333341</v>
      </c>
    </row>
    <row r="15" spans="2:9" ht="22" customHeight="1">
      <c r="B15" s="10" t="s">
        <v>19</v>
      </c>
      <c r="C15" s="14">
        <v>15</v>
      </c>
      <c r="D15" s="9"/>
      <c r="E15" s="20" t="s">
        <v>20</v>
      </c>
      <c r="F15" s="24">
        <f>E8*(1+MAX(0,C25))</f>
        <v>186.16666666666669</v>
      </c>
    </row>
    <row r="16" spans="2:9" ht="22" customHeight="1">
      <c r="B16" s="9"/>
      <c r="C16" s="9"/>
      <c r="D16" s="9"/>
      <c r="E16" s="9"/>
      <c r="F16" s="9"/>
    </row>
    <row r="17" spans="2:6" ht="22" customHeight="1">
      <c r="B17" s="36" t="s">
        <v>21</v>
      </c>
      <c r="C17" s="36"/>
      <c r="D17" s="9"/>
      <c r="E17" s="36" t="s">
        <v>22</v>
      </c>
      <c r="F17" s="36"/>
    </row>
    <row r="18" spans="2:6" ht="22" customHeight="1">
      <c r="B18" s="9" t="s">
        <v>23</v>
      </c>
      <c r="C18" s="5" t="s">
        <v>24</v>
      </c>
      <c r="D18" s="9"/>
      <c r="E18" s="9" t="s">
        <v>25</v>
      </c>
      <c r="F18" s="25">
        <f>C26</f>
        <v>0</v>
      </c>
    </row>
    <row r="19" spans="2:6" ht="22" customHeight="1">
      <c r="B19" s="9" t="s">
        <v>26</v>
      </c>
      <c r="C19" s="26">
        <v>0.4</v>
      </c>
      <c r="D19" s="9"/>
      <c r="E19" s="9" t="s">
        <v>27</v>
      </c>
      <c r="F19" s="25">
        <f>IF(C26&lt;=0,0,E8-C26)</f>
        <v>0</v>
      </c>
    </row>
    <row r="20" spans="2:6" ht="22" customHeight="1">
      <c r="B20" s="9" t="s">
        <v>28</v>
      </c>
      <c r="C20" s="27">
        <v>100</v>
      </c>
      <c r="D20" s="9"/>
      <c r="E20" s="9" t="s">
        <v>29</v>
      </c>
      <c r="F20" s="25">
        <f>IF(C26&lt;=0,0,C26-F11)</f>
        <v>0</v>
      </c>
    </row>
    <row r="21" spans="2:6" ht="22" customHeight="1">
      <c r="B21" s="9" t="s">
        <v>30</v>
      </c>
      <c r="C21" s="26">
        <v>0.4</v>
      </c>
      <c r="D21" s="9"/>
      <c r="E21" s="9" t="s">
        <v>31</v>
      </c>
      <c r="F21" s="28">
        <f>IF(C26&lt;=0,0,F20/C26)</f>
        <v>0</v>
      </c>
    </row>
    <row r="22" spans="2:6" ht="22" customHeight="1">
      <c r="B22" s="37" t="s">
        <v>32</v>
      </c>
      <c r="C22" s="37"/>
      <c r="D22" s="9"/>
      <c r="E22" s="9"/>
      <c r="F22" s="9"/>
    </row>
    <row r="23" spans="2:6" ht="22" customHeight="1">
      <c r="B23" s="37"/>
      <c r="C23" s="37"/>
      <c r="D23" s="9"/>
      <c r="E23" s="40" t="str">
        <f>IF(C26&lt;=0,"Enter a current price to compare it with the recommendation.",IF(F19&gt;0,"Raise your price by "&amp;TEXT(F19,"$#,##0.00")&amp;" to reach this pricing goal.",IF(F19&lt;0,"Your current price is "&amp;TEXT(ABS(F19),"$#,##0.00")&amp;" above this pricing goal.","Your current price matches this pricing goal.")))</f>
        <v>Enter a current price to compare it with the recommendation.</v>
      </c>
      <c r="F23" s="40"/>
    </row>
    <row r="24" spans="2:6" ht="22" customHeight="1">
      <c r="B24" s="9"/>
      <c r="C24" s="9"/>
      <c r="D24" s="9"/>
      <c r="E24" s="40"/>
      <c r="F24" s="40"/>
    </row>
    <row r="25" spans="2:6" ht="22" customHeight="1">
      <c r="B25" s="9" t="s">
        <v>33</v>
      </c>
      <c r="C25" s="26">
        <v>0</v>
      </c>
      <c r="D25" s="9"/>
      <c r="E25" s="9"/>
      <c r="F25" s="9"/>
    </row>
    <row r="26" spans="2:6" ht="22" customHeight="1">
      <c r="B26" s="9" t="s">
        <v>34</v>
      </c>
      <c r="C26" s="27">
        <v>0</v>
      </c>
      <c r="D26" s="9"/>
      <c r="E26" s="41" t="s">
        <v>35</v>
      </c>
      <c r="F26" s="41"/>
    </row>
    <row r="27" spans="2:6" ht="20" customHeight="1">
      <c r="B27" s="9"/>
      <c r="C27" s="9"/>
      <c r="D27" s="9"/>
      <c r="E27" s="6" t="s">
        <v>36</v>
      </c>
      <c r="F27" s="29">
        <f>MAX(0,C7)*MAX(0,C8)</f>
        <v>60</v>
      </c>
    </row>
    <row r="28" spans="2:6" ht="20" customHeight="1">
      <c r="B28" s="9"/>
      <c r="C28" s="9"/>
      <c r="D28" s="9"/>
      <c r="E28" s="6" t="s">
        <v>9</v>
      </c>
      <c r="F28" s="29">
        <f>MAX(0,C9)</f>
        <v>25</v>
      </c>
    </row>
    <row r="29" spans="2:6" ht="20" customHeight="1">
      <c r="B29" s="9"/>
      <c r="C29" s="9"/>
      <c r="D29" s="9"/>
      <c r="E29" s="6" t="s">
        <v>10</v>
      </c>
      <c r="F29" s="29">
        <f>MAX(0,C10)</f>
        <v>5</v>
      </c>
    </row>
    <row r="30" spans="2:6" ht="20" customHeight="1">
      <c r="B30" s="8"/>
      <c r="C30" s="8"/>
      <c r="D30" s="8"/>
      <c r="E30" s="32" t="s">
        <v>37</v>
      </c>
      <c r="F30" s="33">
        <f>MAX(0,C11)*MAX(0,C12)</f>
        <v>6.7</v>
      </c>
    </row>
    <row r="31" spans="2:6" ht="20" customHeight="1">
      <c r="B31" s="1"/>
      <c r="C31" s="1"/>
      <c r="D31" s="1"/>
      <c r="E31" s="32" t="s">
        <v>15</v>
      </c>
      <c r="F31" s="33">
        <f>MAX(0,C13)</f>
        <v>0</v>
      </c>
    </row>
    <row r="32" spans="2:6" ht="20" customHeight="1">
      <c r="B32" s="8"/>
      <c r="C32" s="8"/>
      <c r="D32" s="8"/>
      <c r="E32" s="6" t="s">
        <v>38</v>
      </c>
      <c r="F32" s="29">
        <f>MAX(0,C14)</f>
        <v>0</v>
      </c>
    </row>
    <row r="33" spans="2:6" ht="20" customHeight="1">
      <c r="B33" s="8"/>
      <c r="C33" s="8"/>
      <c r="D33" s="8"/>
      <c r="E33" s="6" t="s">
        <v>39</v>
      </c>
      <c r="F33" s="29">
        <f>MAX(0,C15)</f>
        <v>15</v>
      </c>
    </row>
    <row r="34" spans="2:6" ht="20" customHeight="1">
      <c r="B34" s="8"/>
      <c r="C34" s="8"/>
      <c r="D34" s="8"/>
      <c r="E34" s="7" t="s">
        <v>40</v>
      </c>
      <c r="F34" s="30">
        <f>F11</f>
        <v>111.7</v>
      </c>
    </row>
    <row r="35" spans="2:6">
      <c r="B35" s="8"/>
      <c r="C35" s="8"/>
      <c r="D35" s="8"/>
      <c r="E35" s="8"/>
      <c r="F35" s="8"/>
    </row>
    <row r="36" spans="2:6" ht="32" customHeight="1">
      <c r="B36" s="42" t="s">
        <v>41</v>
      </c>
      <c r="C36" s="42"/>
      <c r="D36" s="42"/>
      <c r="E36" s="42"/>
      <c r="F36" s="42"/>
    </row>
  </sheetData>
  <mergeCells count="11">
    <mergeCell ref="E26:F26"/>
    <mergeCell ref="B36:F36"/>
    <mergeCell ref="B2:F2"/>
    <mergeCell ref="B3:F3"/>
    <mergeCell ref="B5:C5"/>
    <mergeCell ref="B17:C17"/>
    <mergeCell ref="B22:C23"/>
    <mergeCell ref="E5:F5"/>
    <mergeCell ref="E8:F9"/>
    <mergeCell ref="E17:F17"/>
    <mergeCell ref="E23:F24"/>
  </mergeCells>
  <conditionalFormatting sqref="F19">
    <cfRule type="expression" dxfId="3" priority="1">
      <formula>F19&gt;0</formula>
    </cfRule>
    <cfRule type="expression" dxfId="2" priority="2">
      <formula>F19&lt;=0</formula>
    </cfRule>
  </conditionalFormatting>
  <conditionalFormatting sqref="F20">
    <cfRule type="cellIs" dxfId="1" priority="4" operator="greaterThanOrEqual">
      <formula>0</formula>
    </cfRule>
  </conditionalFormatting>
  <conditionalFormatting sqref="F20:F21">
    <cfRule type="cellIs" dxfId="0" priority="3" operator="lessThan">
      <formula>0</formula>
    </cfRule>
  </conditionalFormatting>
  <dataValidations count="1">
    <dataValidation type="list" sqref="C18" xr:uid="{00000000-0002-0000-0000-000000000000}">
      <formula1>"Recommend a Price,I Want $ Profit,I Know My Target Margin"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30"/>
  <sheetViews>
    <sheetView showGridLines="0" workbookViewId="0"/>
  </sheetViews>
  <sheetFormatPr defaultRowHeight="14"/>
  <cols>
    <col min="1" max="1" width="3" customWidth="1"/>
    <col min="2" max="2" width="33" customWidth="1"/>
    <col min="3" max="3" width="65" customWidth="1"/>
    <col min="4" max="4" width="3" customWidth="1"/>
  </cols>
  <sheetData>
    <row r="2" spans="2:3" ht="34" customHeight="1">
      <c r="B2" s="43" t="s">
        <v>42</v>
      </c>
      <c r="C2" s="43"/>
    </row>
    <row r="3" spans="2:3">
      <c r="B3" s="44" t="s">
        <v>43</v>
      </c>
      <c r="C3" s="44"/>
    </row>
    <row r="6" spans="2:3" ht="64" customHeight="1">
      <c r="B6" s="31" t="s">
        <v>44</v>
      </c>
      <c r="C6" s="3" t="s">
        <v>45</v>
      </c>
    </row>
    <row r="7" spans="2:3" ht="38" customHeight="1">
      <c r="B7" s="55" t="s">
        <v>46</v>
      </c>
      <c r="C7" s="55"/>
    </row>
    <row r="8" spans="2:3" ht="42" customHeight="1">
      <c r="B8" s="2" t="s">
        <v>47</v>
      </c>
      <c r="C8" s="3" t="s">
        <v>48</v>
      </c>
    </row>
    <row r="10" spans="2:3" ht="42" customHeight="1">
      <c r="B10" s="2" t="s">
        <v>49</v>
      </c>
      <c r="C10" s="3" t="s">
        <v>50</v>
      </c>
    </row>
    <row r="12" spans="2:3" ht="42" customHeight="1">
      <c r="B12" s="2" t="s">
        <v>51</v>
      </c>
      <c r="C12" s="3" t="s">
        <v>52</v>
      </c>
    </row>
    <row r="15" spans="2:3">
      <c r="B15" s="45" t="s">
        <v>53</v>
      </c>
      <c r="C15" s="45"/>
    </row>
    <row r="16" spans="2:3">
      <c r="B16" s="46" t="s">
        <v>54</v>
      </c>
      <c r="C16" s="46"/>
    </row>
    <row r="17" spans="2:3">
      <c r="B17" s="46"/>
      <c r="C17" s="46"/>
    </row>
    <row r="18" spans="2:3">
      <c r="B18" s="46"/>
      <c r="C18" s="46"/>
    </row>
    <row r="20" spans="2:3">
      <c r="B20" s="45" t="s">
        <v>55</v>
      </c>
      <c r="C20" s="45"/>
    </row>
    <row r="21" spans="2:3">
      <c r="B21" s="47" t="s">
        <v>56</v>
      </c>
      <c r="C21" s="48"/>
    </row>
    <row r="22" spans="2:3">
      <c r="B22" s="49"/>
      <c r="C22" s="50"/>
    </row>
    <row r="23" spans="2:3">
      <c r="B23" s="49" t="s">
        <v>57</v>
      </c>
      <c r="C23" s="50"/>
    </row>
    <row r="24" spans="2:3">
      <c r="B24" s="51" t="s">
        <v>58</v>
      </c>
      <c r="C24" s="52"/>
    </row>
    <row r="26" spans="2:3">
      <c r="B26" s="53" t="s">
        <v>59</v>
      </c>
      <c r="C26" s="53"/>
    </row>
    <row r="27" spans="2:3">
      <c r="B27" s="53"/>
      <c r="C27" s="53"/>
    </row>
    <row r="29" spans="2:3">
      <c r="B29" s="54" t="s">
        <v>60</v>
      </c>
      <c r="C29" s="54"/>
    </row>
    <row r="30" spans="2:3">
      <c r="B30" s="54"/>
      <c r="C30" s="54"/>
    </row>
  </sheetData>
  <mergeCells count="9">
    <mergeCell ref="B21:C24"/>
    <mergeCell ref="B26:C27"/>
    <mergeCell ref="B29:C30"/>
    <mergeCell ref="B7:C7"/>
    <mergeCell ref="B2:C2"/>
    <mergeCell ref="B3:C3"/>
    <mergeCell ref="B15:C15"/>
    <mergeCell ref="B16:C18"/>
    <mergeCell ref="B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Profit Builder</vt:lpstr>
      <vt:lpstr>Quick 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Ryberg</dc:creator>
  <cp:lastModifiedBy>Ryberg, Shane (CMS/OAGM)</cp:lastModifiedBy>
  <dcterms:created xsi:type="dcterms:W3CDTF">2026-10-16T10:59:31Z</dcterms:created>
  <dcterms:modified xsi:type="dcterms:W3CDTF">2026-10-16T10:59:31Z</dcterms:modified>
</cp:coreProperties>
</file>